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CN3300应用电路设计步骤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<sst xmlns="http://schemas.openxmlformats.org/spreadsheetml/2006/main" count="44" uniqueCount="39">
  <si>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Dmax</t>
  </si>
  <si>
    <t>Dmin</t>
  </si>
  <si>
    <t>欧姆</t>
  </si>
  <si>
    <t>uH</t>
  </si>
  <si>
    <t>A</t>
  </si>
  <si>
    <t>R2</t>
  </si>
  <si>
    <t>K欧姆</t>
  </si>
  <si>
    <t>R1</t>
  </si>
  <si>
    <t>CN3300应用电路设计步骤</t>
  </si>
  <si>
    <t>输入电压</t>
  </si>
  <si>
    <t>V</t>
  </si>
  <si>
    <t>RCS</t>
  </si>
  <si>
    <t>L</t>
  </si>
  <si>
    <t>或者按照相同比例, 选择其它电阻值</t>
  </si>
  <si>
    <t>IL</t>
  </si>
  <si>
    <t>计划充电时间</t>
  </si>
  <si>
    <t>mAH(毫安时)</t>
  </si>
  <si>
    <t>H（小时）</t>
  </si>
  <si>
    <t>Ich</t>
  </si>
  <si>
    <t>A</t>
  </si>
  <si>
    <t>备注</t>
  </si>
  <si>
    <t>电池端充电终止电压</t>
  </si>
  <si>
    <t>步骤一、确定充电电流</t>
  </si>
  <si>
    <t>步骤六、计算C3电容值</t>
  </si>
  <si>
    <t>步骤二、估算电感平均电流</t>
  </si>
  <si>
    <t>步骤三、计算电流检测电阻RCS</t>
  </si>
  <si>
    <t>步骤四、计算电感值</t>
  </si>
  <si>
    <t>步骤五、设置输出电压</t>
  </si>
  <si>
    <t>假定转换效率85%</t>
  </si>
  <si>
    <t>备注</t>
  </si>
  <si>
    <r>
      <t>C</t>
    </r>
    <r>
      <rPr>
        <b/>
        <sz val="18"/>
        <rFont val="宋体"/>
        <family val="0"/>
      </rPr>
      <t>3</t>
    </r>
  </si>
  <si>
    <t>假设开关频率为300kHz</t>
  </si>
  <si>
    <t>pF</t>
  </si>
  <si>
    <t>设计指标：</t>
  </si>
  <si>
    <t>1、本文未涉及的其他电路参数选择请参考技术规格书。</t>
  </si>
  <si>
    <t>2、示例要求：输入电压5V，为两节锂电池充电。考虑到电池内阻和电池连接线分布电阻的影响，将电池端充电终止电压设置在8.5V。</t>
  </si>
  <si>
    <t>V（考虑电池内阻的压降）</t>
  </si>
  <si>
    <t>电池容量</t>
  </si>
  <si>
    <t>假设开关频率300KHz              电感值向上取整，可大于设计值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</si>
</sst>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  <numFmt numFmtId="179" formatCode="0.0000_ "/>
  </numFmts>
  <fonts count="49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u val="single"/>
      <sz val="6.6"/>
      <color indexed="12"/>
      <name val="宋体"/>
      <family val="0"/>
    </font>
    <font>
      <u val="single"/>
      <sz val="6.6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40" applyFont="1" applyAlignment="1" applyProtection="1" quotePrefix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7" fontId="4" fillId="33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32" borderId="12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79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4" fillId="0" borderId="15" xfId="0" applyFont="1" applyBorder="1" applyAlignment="1">
      <alignment vertic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 vertical="center" wrapText="1"/>
    </xf>
    <xf numFmtId="0" fontId="13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8" fontId="4" fillId="33" borderId="28" xfId="0" applyNumberFormat="1" applyFont="1" applyFill="1" applyBorder="1" applyAlignment="1">
      <alignment horizontal="center" vertical="center"/>
    </xf>
    <xf numFmtId="178" fontId="4" fillId="33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1</xdr:row>
      <xdr:rowOff>19050</xdr:rowOff>
    </xdr:from>
    <xdr:to>
      <xdr:col>19</xdr:col>
      <xdr:colOff>485775</xdr:colOff>
      <xdr:row>17</xdr:row>
      <xdr:rowOff>285750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800100"/>
          <a:ext cx="785812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38100</xdr:colOff>
      <xdr:row>13</xdr:row>
      <xdr:rowOff>257175</xdr:rowOff>
    </xdr:from>
    <xdr:ext cx="9525" cy="285750"/>
    <xdr:sp textlink="$F$4">
      <xdr:nvSpPr>
        <xdr:cNvPr id="2" name="Text Box 8"/>
        <xdr:cNvSpPr txBox="1">
          <a:spLocks noChangeArrowheads="1"/>
        </xdr:cNvSpPr>
      </xdr:nvSpPr>
      <xdr:spPr>
        <a:xfrm>
          <a:off x="22993350" y="4276725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d42df14-bdd4-45e1-84c0-b6558a586d99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oneCellAnchor>
  <xdr:twoCellAnchor>
    <xdr:from>
      <xdr:col>15</xdr:col>
      <xdr:colOff>228600</xdr:colOff>
      <xdr:row>3</xdr:row>
      <xdr:rowOff>0</xdr:rowOff>
    </xdr:from>
    <xdr:to>
      <xdr:col>16</xdr:col>
      <xdr:colOff>314325</xdr:colOff>
      <xdr:row>4</xdr:row>
      <xdr:rowOff>66675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19754850" y="1352550"/>
          <a:ext cx="771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15</xdr:col>
      <xdr:colOff>285750</xdr:colOff>
      <xdr:row>12</xdr:row>
      <xdr:rowOff>9525</xdr:rowOff>
    </xdr:from>
    <xdr:ext cx="47625" cy="190500"/>
    <xdr:sp textlink="$J$21">
      <xdr:nvSpPr>
        <xdr:cNvPr id="4" name="Text Box 20"/>
        <xdr:cNvSpPr txBox="1">
          <a:spLocks noChangeArrowheads="1"/>
        </xdr:cNvSpPr>
      </xdr:nvSpPr>
      <xdr:spPr>
        <a:xfrm>
          <a:off x="19812000" y="36957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fcdecd3e-5cff-4ce5-9396-ab6cb4333d7d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55" zoomScaleNormal="55" zoomScalePageLayoutView="0" workbookViewId="0" topLeftCell="A1">
      <selection activeCell="C14" sqref="C14"/>
    </sheetView>
  </sheetViews>
  <sheetFormatPr defaultColWidth="9.00390625" defaultRowHeight="14.25"/>
  <cols>
    <col min="1" max="1" width="32.00390625" style="0" customWidth="1"/>
    <col min="2" max="2" width="15.625" style="0" bestFit="1" customWidth="1"/>
    <col min="3" max="3" width="38.00390625" style="0" customWidth="1"/>
    <col min="4" max="4" width="13.25390625" style="0" customWidth="1"/>
    <col min="5" max="5" width="11.875" style="0" customWidth="1"/>
    <col min="6" max="6" width="15.625" style="0" customWidth="1"/>
    <col min="7" max="7" width="22.25390625" style="0" customWidth="1"/>
    <col min="8" max="8" width="45.75390625" style="0" customWidth="1"/>
    <col min="10" max="10" width="15.75390625" style="0" customWidth="1"/>
    <col min="12" max="12" width="7.625" style="0" customWidth="1"/>
    <col min="13" max="13" width="2.50390625" style="0" customWidth="1"/>
  </cols>
  <sheetData>
    <row r="1" spans="1:13" ht="61.5" customHeight="1" thickBot="1">
      <c r="A1" s="94" t="s">
        <v>8</v>
      </c>
      <c r="B1" s="94"/>
      <c r="C1" s="94"/>
      <c r="D1" s="94"/>
      <c r="E1" s="94"/>
      <c r="F1" s="94"/>
      <c r="G1" s="94"/>
      <c r="H1" s="94"/>
      <c r="I1" s="19"/>
      <c r="J1" s="19"/>
      <c r="K1" s="19"/>
      <c r="L1" s="19"/>
      <c r="M1" s="19"/>
    </row>
    <row r="2" spans="1:18" ht="26.25" customHeight="1">
      <c r="A2" s="98" t="s">
        <v>33</v>
      </c>
      <c r="B2" s="99"/>
      <c r="C2" s="100"/>
      <c r="E2" s="26" t="s">
        <v>22</v>
      </c>
      <c r="F2" s="3"/>
      <c r="G2" s="63"/>
      <c r="H2" s="20" t="s">
        <v>20</v>
      </c>
      <c r="I2" s="12"/>
      <c r="J2" s="13"/>
      <c r="K2" s="10"/>
      <c r="L2" s="10"/>
      <c r="M2" s="10"/>
      <c r="R2" s="4"/>
    </row>
    <row r="3" spans="1:13" ht="18.75" customHeight="1">
      <c r="A3" s="101"/>
      <c r="B3" s="102"/>
      <c r="C3" s="103"/>
      <c r="E3" s="73" t="s">
        <v>18</v>
      </c>
      <c r="F3" s="75">
        <f>(B6/B7)*0.001</f>
        <v>0.28</v>
      </c>
      <c r="G3" s="77" t="s">
        <v>19</v>
      </c>
      <c r="H3" s="104"/>
      <c r="I3" s="14"/>
      <c r="J3" s="14"/>
      <c r="K3" s="10"/>
      <c r="L3" s="10"/>
      <c r="M3" s="10"/>
    </row>
    <row r="4" spans="1:13" ht="24.75" customHeight="1" thickBot="1">
      <c r="A4" s="22" t="s">
        <v>21</v>
      </c>
      <c r="B4" s="23">
        <v>8.5</v>
      </c>
      <c r="C4" s="44" t="s">
        <v>36</v>
      </c>
      <c r="E4" s="74"/>
      <c r="F4" s="76"/>
      <c r="G4" s="78"/>
      <c r="H4" s="105"/>
      <c r="I4" s="14"/>
      <c r="J4" s="14"/>
      <c r="K4" s="14"/>
      <c r="L4" s="14"/>
      <c r="M4" s="14"/>
    </row>
    <row r="5" spans="1:13" ht="26.25" customHeight="1" thickBot="1">
      <c r="A5" s="24" t="s">
        <v>9</v>
      </c>
      <c r="B5" s="49">
        <v>5</v>
      </c>
      <c r="C5" s="45" t="s">
        <v>10</v>
      </c>
      <c r="E5" s="81"/>
      <c r="F5" s="82"/>
      <c r="G5" s="82"/>
      <c r="H5" s="83"/>
      <c r="I5" s="12"/>
      <c r="J5" s="15"/>
      <c r="K5" s="10"/>
      <c r="L5" s="10"/>
      <c r="M5" s="10"/>
    </row>
    <row r="6" spans="1:13" ht="26.25" customHeight="1">
      <c r="A6" s="66" t="s">
        <v>37</v>
      </c>
      <c r="B6" s="49">
        <v>700</v>
      </c>
      <c r="C6" s="46" t="s">
        <v>16</v>
      </c>
      <c r="E6" s="62" t="s">
        <v>24</v>
      </c>
      <c r="F6" s="48"/>
      <c r="G6" s="64"/>
      <c r="H6" s="51" t="s">
        <v>20</v>
      </c>
      <c r="I6" s="14"/>
      <c r="J6" s="14"/>
      <c r="K6" s="10"/>
      <c r="L6" s="10"/>
      <c r="M6" s="10"/>
    </row>
    <row r="7" spans="1:13" ht="27.75" customHeight="1" thickBot="1">
      <c r="A7" s="25" t="s">
        <v>15</v>
      </c>
      <c r="B7" s="50">
        <v>2.5</v>
      </c>
      <c r="C7" s="47" t="s">
        <v>17</v>
      </c>
      <c r="E7" s="107" t="s">
        <v>14</v>
      </c>
      <c r="F7" s="109">
        <f>F3*B4/(B5*0.85)</f>
        <v>0.56</v>
      </c>
      <c r="G7" s="69" t="s">
        <v>4</v>
      </c>
      <c r="H7" s="87" t="s">
        <v>28</v>
      </c>
      <c r="I7" s="14"/>
      <c r="J7" s="14"/>
      <c r="K7" s="10"/>
      <c r="L7" s="10"/>
      <c r="M7" s="10"/>
    </row>
    <row r="8" spans="1:14" ht="26.25" customHeight="1" thickBot="1">
      <c r="A8" s="106" t="s">
        <v>34</v>
      </c>
      <c r="B8" s="106"/>
      <c r="C8" s="106"/>
      <c r="E8" s="108"/>
      <c r="F8" s="110"/>
      <c r="G8" s="70"/>
      <c r="H8" s="88"/>
      <c r="I8" s="16"/>
      <c r="J8" s="16"/>
      <c r="K8" s="16"/>
      <c r="L8" s="16"/>
      <c r="M8" s="16"/>
      <c r="N8" s="8"/>
    </row>
    <row r="9" spans="1:13" ht="26.25" customHeight="1" hidden="1" thickBot="1">
      <c r="A9" s="52"/>
      <c r="B9" s="52"/>
      <c r="C9" s="52"/>
      <c r="E9" s="29" t="s">
        <v>0</v>
      </c>
      <c r="F9" s="30" t="e">
        <f>1-(#REF!/(B4+0.35))</f>
        <v>#REF!</v>
      </c>
      <c r="G9" s="30"/>
      <c r="H9" s="31"/>
      <c r="I9" s="10"/>
      <c r="J9" s="10"/>
      <c r="K9" s="10"/>
      <c r="L9" s="10"/>
      <c r="M9" s="10"/>
    </row>
    <row r="10" spans="1:13" ht="26.25" customHeight="1" hidden="1" thickBot="1">
      <c r="A10" s="52"/>
      <c r="B10" s="52"/>
      <c r="C10" s="52"/>
      <c r="E10" s="32" t="s">
        <v>1</v>
      </c>
      <c r="F10" s="33" t="e">
        <f>1-(#REF!/(B4+0.35))</f>
        <v>#REF!</v>
      </c>
      <c r="G10" s="33"/>
      <c r="H10" s="34"/>
      <c r="I10" s="10"/>
      <c r="J10" s="10"/>
      <c r="K10" s="10"/>
      <c r="L10" s="10"/>
      <c r="M10" s="10"/>
    </row>
    <row r="11" spans="1:13" ht="26.25" customHeight="1" thickBot="1">
      <c r="A11" s="91" t="s">
        <v>35</v>
      </c>
      <c r="B11" s="91"/>
      <c r="C11" s="91"/>
      <c r="E11" s="84"/>
      <c r="F11" s="85"/>
      <c r="G11" s="85"/>
      <c r="H11" s="86"/>
      <c r="I11" s="16"/>
      <c r="J11" s="16"/>
      <c r="K11" s="16"/>
      <c r="L11" s="16"/>
      <c r="M11" s="16"/>
    </row>
    <row r="12" spans="1:13" ht="26.25" customHeight="1">
      <c r="A12" s="91"/>
      <c r="B12" s="91"/>
      <c r="C12" s="91"/>
      <c r="E12" s="26" t="s">
        <v>25</v>
      </c>
      <c r="F12" s="35"/>
      <c r="G12" s="65"/>
      <c r="H12" s="51" t="s">
        <v>20</v>
      </c>
      <c r="I12" s="12"/>
      <c r="J12" s="10"/>
      <c r="K12" s="10"/>
      <c r="L12" s="10"/>
      <c r="M12" s="10"/>
    </row>
    <row r="13" spans="1:13" ht="26.25" customHeight="1" thickBot="1">
      <c r="A13" s="91"/>
      <c r="B13" s="91"/>
      <c r="C13" s="91"/>
      <c r="E13" s="27" t="s">
        <v>11</v>
      </c>
      <c r="F13" s="60">
        <f>0.135/F7</f>
        <v>0.24107142857142858</v>
      </c>
      <c r="G13" s="28" t="s">
        <v>2</v>
      </c>
      <c r="H13" s="34"/>
      <c r="I13" s="9"/>
      <c r="J13" s="9"/>
      <c r="K13" s="9"/>
      <c r="L13" s="10"/>
      <c r="M13" s="10"/>
    </row>
    <row r="14" spans="1:13" ht="26.25" customHeight="1" thickBot="1">
      <c r="A14" s="5"/>
      <c r="B14" s="6"/>
      <c r="E14" s="95"/>
      <c r="F14" s="96"/>
      <c r="G14" s="96"/>
      <c r="H14" s="97"/>
      <c r="I14" s="9"/>
      <c r="J14" s="9"/>
      <c r="K14" s="9"/>
      <c r="L14" s="10"/>
      <c r="M14" s="10"/>
    </row>
    <row r="15" spans="1:13" ht="26.25" customHeight="1">
      <c r="A15" s="5"/>
      <c r="B15" s="7"/>
      <c r="E15" s="26" t="s">
        <v>26</v>
      </c>
      <c r="F15" s="35"/>
      <c r="G15" s="65"/>
      <c r="H15" s="20" t="s">
        <v>20</v>
      </c>
      <c r="I15" s="12"/>
      <c r="J15" s="10"/>
      <c r="K15" s="10"/>
      <c r="L15" s="10"/>
      <c r="M15" s="10"/>
    </row>
    <row r="16" spans="5:13" ht="26.25" customHeight="1">
      <c r="E16" s="67" t="s">
        <v>12</v>
      </c>
      <c r="F16" s="92">
        <f>((B5*F13*(B4+0.35-B5)/((B4+0.35)*300000))/0.03)*1000000</f>
        <v>58.26271186440677</v>
      </c>
      <c r="G16" s="71" t="s">
        <v>3</v>
      </c>
      <c r="H16" s="89" t="s">
        <v>38</v>
      </c>
      <c r="I16" s="10"/>
      <c r="J16" s="10"/>
      <c r="K16" s="10"/>
      <c r="L16" s="10"/>
      <c r="M16" s="10"/>
    </row>
    <row r="17" spans="5:13" ht="26.25" customHeight="1" thickBot="1">
      <c r="E17" s="68"/>
      <c r="F17" s="93"/>
      <c r="G17" s="72"/>
      <c r="H17" s="90"/>
      <c r="I17" s="10"/>
      <c r="J17" s="10"/>
      <c r="K17" s="10"/>
      <c r="L17" s="10"/>
      <c r="M17" s="10"/>
    </row>
    <row r="18" spans="5:13" ht="26.25" customHeight="1" thickBot="1">
      <c r="E18" s="37"/>
      <c r="F18" s="38"/>
      <c r="G18" s="38"/>
      <c r="H18" s="39"/>
      <c r="I18" s="10"/>
      <c r="J18" s="10"/>
      <c r="K18" s="10"/>
      <c r="L18" s="10"/>
      <c r="M18" s="10"/>
    </row>
    <row r="19" spans="5:13" ht="26.25" customHeight="1">
      <c r="E19" s="26" t="s">
        <v>27</v>
      </c>
      <c r="F19" s="35"/>
      <c r="G19" s="65"/>
      <c r="H19" s="53" t="s">
        <v>29</v>
      </c>
      <c r="I19" s="10"/>
      <c r="J19" s="10"/>
      <c r="K19" s="11"/>
      <c r="L19" s="11"/>
      <c r="M19" s="10"/>
    </row>
    <row r="20" spans="5:13" ht="26.25" customHeight="1">
      <c r="E20" s="40" t="s">
        <v>5</v>
      </c>
      <c r="F20" s="21">
        <v>200</v>
      </c>
      <c r="G20" s="41" t="s">
        <v>6</v>
      </c>
      <c r="H20" s="87" t="s">
        <v>13</v>
      </c>
      <c r="I20" s="10"/>
      <c r="J20" s="10"/>
      <c r="K20" s="11"/>
      <c r="L20" s="11"/>
      <c r="M20" s="10"/>
    </row>
    <row r="21" spans="5:13" ht="26.25" customHeight="1" thickBot="1">
      <c r="E21" s="36" t="s">
        <v>7</v>
      </c>
      <c r="F21" s="42">
        <f>(B4/1.205-1)*F20</f>
        <v>1210.7883817427385</v>
      </c>
      <c r="G21" s="43" t="s">
        <v>6</v>
      </c>
      <c r="H21" s="88"/>
      <c r="I21" s="17"/>
      <c r="J21" s="18"/>
      <c r="K21" s="17"/>
      <c r="L21" s="11"/>
      <c r="M21" s="10"/>
    </row>
    <row r="22" spans="5:13" ht="26.25" customHeight="1" thickBot="1">
      <c r="E22" s="55"/>
      <c r="F22" s="54"/>
      <c r="G22" s="54"/>
      <c r="H22" s="56"/>
      <c r="I22" s="17"/>
      <c r="J22" s="18"/>
      <c r="K22" s="17"/>
      <c r="L22" s="11"/>
      <c r="M22" s="10"/>
    </row>
    <row r="23" spans="5:13" ht="26.25" customHeight="1">
      <c r="E23" s="79" t="s">
        <v>23</v>
      </c>
      <c r="F23" s="80"/>
      <c r="G23" s="80"/>
      <c r="H23" s="57" t="s">
        <v>20</v>
      </c>
      <c r="I23" s="17"/>
      <c r="J23" s="18"/>
      <c r="K23" s="17"/>
      <c r="L23" s="11"/>
      <c r="M23" s="10"/>
    </row>
    <row r="24" spans="5:8" ht="22.5" customHeight="1" thickBot="1">
      <c r="E24" s="36" t="s">
        <v>30</v>
      </c>
      <c r="F24" s="61">
        <f>((5*3.14)/(300000*((F20*F21*1000)/(F20+F21))))*1000000000000</f>
        <v>304.8891935115376</v>
      </c>
      <c r="G24" s="59" t="s">
        <v>32</v>
      </c>
      <c r="H24" s="58" t="s">
        <v>31</v>
      </c>
    </row>
    <row r="25" spans="5:8" ht="19.5" customHeight="1">
      <c r="E25" s="1"/>
      <c r="F25" s="1"/>
      <c r="G25" s="1"/>
      <c r="H25" s="1"/>
    </row>
    <row r="26" spans="5:8" ht="19.5" customHeight="1">
      <c r="E26" s="1"/>
      <c r="F26" s="1"/>
      <c r="G26" s="1"/>
      <c r="H26" s="1"/>
    </row>
    <row r="27" spans="5:8" ht="19.5" customHeight="1">
      <c r="E27" s="1"/>
      <c r="F27" s="1"/>
      <c r="G27" s="1"/>
      <c r="H27" s="1"/>
    </row>
    <row r="28" spans="5:8" ht="19.5" customHeight="1">
      <c r="E28" s="1"/>
      <c r="F28" s="1"/>
      <c r="G28" s="1"/>
      <c r="H28" s="1"/>
    </row>
    <row r="29" spans="5:8" ht="19.5" customHeight="1">
      <c r="E29" s="1"/>
      <c r="F29" s="1"/>
      <c r="G29" s="1"/>
      <c r="H29" s="1"/>
    </row>
    <row r="30" spans="5:8" ht="19.5" customHeight="1">
      <c r="E30" s="1"/>
      <c r="F30" s="1"/>
      <c r="G30" s="1"/>
      <c r="H30" s="1"/>
    </row>
    <row r="31" spans="5:8" ht="19.5" customHeight="1">
      <c r="E31" s="1"/>
      <c r="F31" s="1"/>
      <c r="G31" s="1"/>
      <c r="H31" s="1"/>
    </row>
    <row r="32" spans="5:8" ht="19.5" customHeight="1">
      <c r="E32" s="1"/>
      <c r="F32" s="1"/>
      <c r="G32" s="1"/>
      <c r="H32" s="1"/>
    </row>
    <row r="33" spans="5:8" ht="19.5" customHeight="1">
      <c r="E33" s="1"/>
      <c r="F33" s="1"/>
      <c r="G33" s="1"/>
      <c r="H33" s="1"/>
    </row>
    <row r="34" spans="5:8" ht="19.5" customHeight="1">
      <c r="E34" s="1"/>
      <c r="F34" s="1"/>
      <c r="G34" s="1"/>
      <c r="H34" s="1"/>
    </row>
    <row r="35" spans="5:8" ht="19.5" customHeight="1">
      <c r="E35" s="1"/>
      <c r="F35" s="1"/>
      <c r="G35" s="1"/>
      <c r="H35" s="1"/>
    </row>
    <row r="36" spans="5:8" ht="19.5" customHeight="1">
      <c r="E36" s="1"/>
      <c r="F36" s="1"/>
      <c r="G36" s="1"/>
      <c r="H36" s="1"/>
    </row>
    <row r="37" spans="5:8" ht="19.5" customHeight="1">
      <c r="E37" s="1"/>
      <c r="F37" s="1"/>
      <c r="G37" s="1"/>
      <c r="H37" s="1"/>
    </row>
    <row r="38" spans="5:8" ht="19.5" customHeight="1">
      <c r="E38" s="1"/>
      <c r="F38" s="1"/>
      <c r="G38" s="1"/>
      <c r="H38" s="1"/>
    </row>
    <row r="39" spans="5:8" ht="19.5" customHeight="1">
      <c r="E39" s="1"/>
      <c r="F39" s="1"/>
      <c r="G39" s="1"/>
      <c r="H39" s="1"/>
    </row>
    <row r="40" spans="5:8" ht="19.5" customHeight="1">
      <c r="E40" s="1"/>
      <c r="F40" s="1"/>
      <c r="G40" s="1"/>
      <c r="H40" s="1"/>
    </row>
    <row r="41" spans="5:8" ht="19.5" customHeight="1">
      <c r="E41" s="1"/>
      <c r="F41" s="1"/>
      <c r="G41" s="1"/>
      <c r="H41" s="1"/>
    </row>
    <row r="42" spans="5:8" ht="19.5" customHeight="1">
      <c r="E42" s="1"/>
      <c r="F42" s="1"/>
      <c r="G42" s="1"/>
      <c r="H42" s="1"/>
    </row>
    <row r="43" spans="5:8" ht="19.5" customHeight="1">
      <c r="E43" s="1"/>
      <c r="F43" s="1"/>
      <c r="G43" s="1"/>
      <c r="H43" s="1"/>
    </row>
    <row r="44" spans="5:8" ht="19.5" customHeight="1">
      <c r="E44" s="1"/>
      <c r="F44" s="1"/>
      <c r="G44" s="1"/>
      <c r="H44" s="1"/>
    </row>
    <row r="45" spans="5:8" ht="19.5" customHeight="1">
      <c r="E45" s="1"/>
      <c r="F45" s="1"/>
      <c r="G45" s="1"/>
      <c r="H45" s="1"/>
    </row>
    <row r="46" spans="3:8" ht="19.5" customHeight="1">
      <c r="C46" s="1"/>
      <c r="D46" s="1"/>
      <c r="E46" s="1"/>
      <c r="F46" s="1"/>
      <c r="G46" s="1"/>
      <c r="H46" s="1"/>
    </row>
    <row r="47" spans="3:8" ht="19.5" customHeight="1">
      <c r="C47" s="1"/>
      <c r="D47" s="1"/>
      <c r="E47" s="1"/>
      <c r="F47" s="1"/>
      <c r="G47" s="1"/>
      <c r="H47" s="1"/>
    </row>
    <row r="48" spans="3:8" ht="19.5" customHeight="1">
      <c r="C48" s="1"/>
      <c r="D48" s="1"/>
      <c r="E48" s="1"/>
      <c r="F48" s="1"/>
      <c r="G48" s="1"/>
      <c r="H48" s="1"/>
    </row>
    <row r="49" spans="1:8" ht="19.5" customHeight="1">
      <c r="A49" s="1"/>
      <c r="B49" s="2"/>
      <c r="C49" s="1"/>
      <c r="D49" s="1"/>
      <c r="E49" s="1"/>
      <c r="F49" s="1"/>
      <c r="G49" s="1"/>
      <c r="H49" s="1"/>
    </row>
    <row r="50" spans="1:8" ht="18" customHeight="1">
      <c r="A50" s="1"/>
      <c r="B50" s="2"/>
      <c r="C50" s="1"/>
      <c r="D50" s="1"/>
      <c r="E50" s="1"/>
      <c r="F50" s="1"/>
      <c r="G50" s="1"/>
      <c r="H50" s="1"/>
    </row>
    <row r="51" spans="1:8" ht="15.75" customHeight="1">
      <c r="A51" s="1"/>
      <c r="B51" s="2"/>
      <c r="C51" s="1"/>
      <c r="D51" s="1"/>
      <c r="E51" s="1"/>
      <c r="F51" s="1"/>
      <c r="G51" s="1"/>
      <c r="H51" s="1"/>
    </row>
  </sheetData>
  <sheetProtection/>
  <mergeCells count="21">
    <mergeCell ref="A1:H1"/>
    <mergeCell ref="E14:H14"/>
    <mergeCell ref="A2:C3"/>
    <mergeCell ref="H3:H4"/>
    <mergeCell ref="H7:H8"/>
    <mergeCell ref="A8:C8"/>
    <mergeCell ref="E7:E8"/>
    <mergeCell ref="F7:F8"/>
    <mergeCell ref="E23:G23"/>
    <mergeCell ref="E5:H5"/>
    <mergeCell ref="E11:H11"/>
    <mergeCell ref="H20:H21"/>
    <mergeCell ref="H16:H17"/>
    <mergeCell ref="A11:C13"/>
    <mergeCell ref="F16:F17"/>
    <mergeCell ref="E16:E17"/>
    <mergeCell ref="G7:G8"/>
    <mergeCell ref="G16:G17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2019-10-22T07:27:25Z</dcterms:modified>
  <cp:category/>
  <cp:version/>
  <cp:contentType/>
  <cp:contentStatus/>
</cp:coreProperties>
</file>